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scott\Alberta Seventh-day Adventist Conference\Treasury - Documents\General\Service Request\"/>
    </mc:Choice>
  </mc:AlternateContent>
  <bookViews>
    <workbookView xWindow="0" yWindow="0" windowWidth="23040" windowHeight="9396"/>
  </bookViews>
  <sheets>
    <sheet name="SERVICE REQUEST - Speaker" sheetId="1" r:id="rId1"/>
    <sheet name="Data" sheetId="2" state="hidden" r:id="rId2"/>
  </sheets>
  <definedNames>
    <definedName name="_xlnm.Print_Area" localSheetId="0">'SERVICE REQUEST - Speaker'!$A$1:$G$51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J11" i="2" l="1"/>
  <c r="J6" i="2"/>
  <c r="J10" i="2"/>
  <c r="F24" i="1" s="1"/>
  <c r="J9" i="2"/>
  <c r="F22" i="1" s="1"/>
  <c r="J7" i="2" l="1"/>
  <c r="J8" i="2"/>
  <c r="B32" i="1" s="1"/>
  <c r="J12" i="2"/>
  <c r="G3" i="1" s="1"/>
  <c r="G31" i="1"/>
</calcChain>
</file>

<file path=xl/sharedStrings.xml><?xml version="1.0" encoding="utf-8"?>
<sst xmlns="http://schemas.openxmlformats.org/spreadsheetml/2006/main" count="80" uniqueCount="74">
  <si>
    <t>Name</t>
  </si>
  <si>
    <t>SERVICE REQUEST</t>
  </si>
  <si>
    <t>Speaker Request for Function</t>
  </si>
  <si>
    <t>The request will NOT be processed until ALL information is received.</t>
  </si>
  <si>
    <t>Church Requesting</t>
  </si>
  <si>
    <t>Person Requesting</t>
  </si>
  <si>
    <t>Email</t>
  </si>
  <si>
    <t>Phone</t>
  </si>
  <si>
    <t xml:space="preserve">Home Address  </t>
  </si>
  <si>
    <t xml:space="preserve">Email  </t>
  </si>
  <si>
    <t xml:space="preserve">Type of Event  </t>
  </si>
  <si>
    <t xml:space="preserve">Venue  </t>
  </si>
  <si>
    <t>Arrival Date</t>
  </si>
  <si>
    <t>Departure Date</t>
  </si>
  <si>
    <r>
      <rPr>
        <b/>
        <sz val="11"/>
        <color rgb="FFFF0000"/>
        <rFont val="Calibri"/>
        <family val="2"/>
        <scheme val="minor"/>
      </rPr>
      <t>REQUIRED  ---&gt;</t>
    </r>
    <r>
      <rPr>
        <b/>
        <sz val="11"/>
        <color rgb="FFB4AA9C"/>
        <rFont val="Calibri"/>
        <family val="2"/>
        <scheme val="minor"/>
      </rPr>
      <t xml:space="preserve">     SIN  </t>
    </r>
  </si>
  <si>
    <t>APPLICABLE FOR DENOMINATIONAL EMPLOYEE REQUESTS (Employer Information)</t>
  </si>
  <si>
    <t xml:space="preserve">APPLICABLE FOR NON-DENOMINATIONAL EMPLOYEE REQUESTS (list 3 references with contact information)          </t>
  </si>
  <si>
    <t>(ex. Tax Account ##)</t>
  </si>
  <si>
    <r>
      <rPr>
        <b/>
        <sz val="11"/>
        <color rgb="FFFF0000"/>
        <rFont val="Calibri"/>
        <family val="2"/>
        <scheme val="minor"/>
      </rPr>
      <t xml:space="preserve">  ---&gt;</t>
    </r>
    <r>
      <rPr>
        <b/>
        <sz val="11"/>
        <color rgb="FFB4AA9C"/>
        <rFont val="Calibri"/>
        <family val="2"/>
        <scheme val="minor"/>
      </rPr>
      <t xml:space="preserve">    </t>
    </r>
    <r>
      <rPr>
        <b/>
        <sz val="11"/>
        <color rgb="FFFF0000"/>
        <rFont val="Calibri"/>
        <family val="2"/>
        <scheme val="minor"/>
      </rPr>
      <t xml:space="preserve"> OR</t>
    </r>
    <r>
      <rPr>
        <b/>
        <sz val="11"/>
        <color rgb="FFB4AA9C"/>
        <rFont val="Calibri"/>
        <family val="2"/>
        <scheme val="minor"/>
      </rPr>
      <t xml:space="preserve">     SSN  </t>
    </r>
  </si>
  <si>
    <r>
      <rPr>
        <b/>
        <sz val="11"/>
        <color rgb="FFFF0000"/>
        <rFont val="Calibri"/>
        <family val="2"/>
        <scheme val="minor"/>
      </rPr>
      <t xml:space="preserve">  ---&gt;</t>
    </r>
    <r>
      <rPr>
        <b/>
        <sz val="11"/>
        <color rgb="FFB4AA9C"/>
        <rFont val="Calibri"/>
        <family val="2"/>
        <scheme val="minor"/>
      </rPr>
      <t xml:space="preserve">   </t>
    </r>
    <r>
      <rPr>
        <b/>
        <sz val="11"/>
        <color rgb="FFFF0000"/>
        <rFont val="Calibri"/>
        <family val="2"/>
        <scheme val="minor"/>
      </rPr>
      <t>OR</t>
    </r>
    <r>
      <rPr>
        <b/>
        <sz val="11"/>
        <color rgb="FFB4AA9C"/>
        <rFont val="Calibri"/>
        <family val="2"/>
        <scheme val="minor"/>
      </rPr>
      <t xml:space="preserve">   Other  </t>
    </r>
  </si>
  <si>
    <t xml:space="preserve">Contact Person  </t>
  </si>
  <si>
    <t xml:space="preserve">Conference/Entity  </t>
  </si>
  <si>
    <t>All Speaker Payments MUST be issued by Conference Office-Treasury for tax purposes</t>
  </si>
  <si>
    <t>CAD</t>
  </si>
  <si>
    <t>(send to Debbie Schwarz: dschwarz@albertaadventist.ca)</t>
  </si>
  <si>
    <t>Type</t>
  </si>
  <si>
    <t>(Invoice or Honorarium)</t>
  </si>
  <si>
    <t>Board Action #</t>
  </si>
  <si>
    <t>(CAD or USD)</t>
  </si>
  <si>
    <t>Enter Gross Amount</t>
  </si>
  <si>
    <t>USD</t>
  </si>
  <si>
    <t>Invoice</t>
  </si>
  <si>
    <t>Honorarium</t>
  </si>
  <si>
    <t xml:space="preserve">Name of Speaker (as on passport): </t>
  </si>
  <si>
    <t>Mr.</t>
  </si>
  <si>
    <t>Mrs.</t>
  </si>
  <si>
    <t>Pastor</t>
  </si>
  <si>
    <t>Ms.</t>
  </si>
  <si>
    <t>Dr.</t>
  </si>
  <si>
    <t>(please indicate Title)</t>
  </si>
  <si>
    <t>CHQ Payable to</t>
  </si>
  <si>
    <t>(amount speaker receives)</t>
  </si>
  <si>
    <t>*this section is optional*</t>
  </si>
  <si>
    <t># of Presentations</t>
  </si>
  <si>
    <t>Church/Entity Covering Expenses</t>
  </si>
  <si>
    <t>Event Start Date</t>
  </si>
  <si>
    <t>Event End Date</t>
  </si>
  <si>
    <t>Honorarium Calculation</t>
  </si>
  <si>
    <t>Currency</t>
  </si>
  <si>
    <t>Title</t>
  </si>
  <si>
    <t>n/a</t>
  </si>
  <si>
    <t xml:space="preserve">Cell #  </t>
  </si>
  <si>
    <t>Length of Event (days)</t>
  </si>
  <si>
    <t>Length of Stay (days)</t>
  </si>
  <si>
    <t>Other #</t>
  </si>
  <si>
    <t>Residency</t>
  </si>
  <si>
    <t>Canadian</t>
  </si>
  <si>
    <t>Non-resident</t>
  </si>
  <si>
    <t>Honorarium per day</t>
  </si>
  <si>
    <t>dfdf</t>
  </si>
  <si>
    <t>Status:</t>
  </si>
  <si>
    <t>Honorarium meets policy?</t>
  </si>
  <si>
    <t>Is form complete?</t>
  </si>
  <si>
    <t>Form Status</t>
  </si>
  <si>
    <t>Incomplete</t>
  </si>
  <si>
    <t>Please Review</t>
  </si>
  <si>
    <t>Complete</t>
  </si>
  <si>
    <t>Minimum # of presentations for Threshold1</t>
  </si>
  <si>
    <t xml:space="preserve">Threshold1 $$ </t>
  </si>
  <si>
    <t>Minimum # of days for Threshold2</t>
  </si>
  <si>
    <t>Threshold2 $$ per week</t>
  </si>
  <si>
    <t>Threshold2 $$ per day</t>
  </si>
  <si>
    <t>Threshhold2 maximum for event</t>
  </si>
  <si>
    <t>Last Updated Oct 2,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</si>
</sst>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B4AA9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B4AA9C"/>
      <name val="Calibri"/>
      <family val="2"/>
      <scheme val="minor"/>
    </font>
    <font>
      <sz val="8"/>
      <color rgb="FFB4AA9C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dvent"/>
    </font>
    <font>
      <i/>
      <sz val="14"/>
      <name val="Advent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B4AA9C"/>
      </bottom>
      <diagonal/>
    </border>
    <border>
      <left/>
      <right/>
      <top style="thin">
        <color rgb="FFB4AA9C"/>
      </top>
      <bottom style="thin">
        <color rgb="FFB4AA9C"/>
      </bottom>
      <diagonal/>
    </border>
    <border>
      <left/>
      <right/>
      <top style="thin">
        <color rgb="FFB4AA9C"/>
      </top>
      <bottom/>
      <diagonal/>
    </border>
    <border>
      <left/>
      <right/>
      <top style="dashDot">
        <color rgb="FFB4AA9C"/>
      </top>
      <bottom/>
      <diagonal/>
    </border>
    <border>
      <left/>
      <right style="thin">
        <color rgb="FFB4AA9C"/>
      </right>
      <top/>
      <bottom style="thin">
        <color rgb="FFB4AA9C"/>
      </bottom>
      <diagonal/>
    </border>
    <border>
      <left style="thin">
        <color rgb="FFB4AA9C"/>
      </left>
      <right/>
      <top/>
      <bottom style="thin">
        <color rgb="FFB4AA9C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4" fillId="0" borderId="0" xfId="0" applyFont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>
      <alignment horizontal="center" vertical="top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44" fontId="0" fillId="2" borderId="1" xfId="1" applyFont="1" applyFill="1" applyBorder="1" applyAlignment="1" applyProtection="1">
      <protection locked="0"/>
    </xf>
    <xf numFmtId="0" fontId="10" fillId="0" borderId="0" xfId="0" applyFont="1" applyAlignment="1">
      <alignment vertical="top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" fontId="12" fillId="0" borderId="0" xfId="0" applyNumberFormat="1" applyFont="1"/>
    <xf numFmtId="0" fontId="12" fillId="0" borderId="0" xfId="0" applyFont="1"/>
    <xf numFmtId="44" fontId="0" fillId="0" borderId="1" xfId="1" applyFont="1" applyBorder="1" applyAlignment="1">
      <alignment horizontal="left"/>
    </xf>
    <xf numFmtId="44" fontId="0" fillId="0" borderId="0" xfId="1" applyFont="1"/>
    <xf numFmtId="1" fontId="0" fillId="2" borderId="0" xfId="0" applyNumberFormat="1" applyFill="1"/>
    <xf numFmtId="44" fontId="0" fillId="2" borderId="0" xfId="1" applyFont="1" applyFill="1"/>
    <xf numFmtId="44" fontId="0" fillId="0" borderId="3" xfId="1" applyFont="1" applyBorder="1"/>
    <xf numFmtId="0" fontId="0" fillId="0" borderId="3" xfId="0" applyBorder="1"/>
    <xf numFmtId="0" fontId="0" fillId="0" borderId="0" xfId="0" applyFill="1" applyBorder="1"/>
    <xf numFmtId="44" fontId="0" fillId="0" borderId="0" xfId="0" applyNumberFormat="1"/>
    <xf numFmtId="0" fontId="10" fillId="0" borderId="0" xfId="0" applyFont="1" applyAlignment="1">
      <alignment horizontal="right"/>
    </xf>
    <xf numFmtId="0" fontId="11" fillId="0" borderId="0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right" vertical="top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right" vertical="top"/>
    </xf>
  </cellXfs>
  <cellStyles count="2">
    <cellStyle name="Currency" xfId="1" builtinId="4"/>
    <cellStyle name="Normal" xfId="0" builtinId="0"/>
  </cellStyles>
  <dxfs count="2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B4A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512289</xdr:colOff>
      <xdr:row>2</xdr:row>
      <xdr:rowOff>7621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1"/>
          <a:ext cx="3689829" cy="617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zoomScaleNormal="100" workbookViewId="0">
      <selection activeCell="C7" sqref="C7:D7"/>
    </sheetView>
  </sheetViews>
  <sheetFormatPr defaultRowHeight="14.4" x14ac:dyDescent="0.3"/>
  <cols>
    <col min="1" max="1" width="2" bestFit="1" customWidth="1"/>
    <col min="2" max="2" width="16.6640625" style="1" customWidth="1"/>
    <col min="3" max="3" width="14.6640625" style="1" customWidth="1"/>
    <col min="4" max="4" width="14.6640625" style="2" customWidth="1"/>
    <col min="5" max="5" width="16.6640625" style="1" customWidth="1"/>
    <col min="6" max="6" width="14.6640625" style="2" customWidth="1"/>
    <col min="7" max="7" width="15.44140625" customWidth="1"/>
  </cols>
  <sheetData>
    <row r="1" spans="2:7" ht="30" customHeight="1" x14ac:dyDescent="0.5">
      <c r="G1" s="28" t="s">
        <v>1</v>
      </c>
    </row>
    <row r="2" spans="2:7" ht="18" x14ac:dyDescent="0.35">
      <c r="G2" s="29" t="s">
        <v>2</v>
      </c>
    </row>
    <row r="3" spans="2:7" x14ac:dyDescent="0.3">
      <c r="F3" s="52" t="s">
        <v>60</v>
      </c>
      <c r="G3" t="str">
        <f>Data!J12</f>
        <v>Incomplete</v>
      </c>
    </row>
    <row r="4" spans="2:7" ht="18" x14ac:dyDescent="0.35">
      <c r="B4" s="58" t="s">
        <v>3</v>
      </c>
      <c r="C4" s="58"/>
      <c r="D4" s="58"/>
      <c r="E4" s="58"/>
      <c r="F4" s="58"/>
      <c r="G4" s="58"/>
    </row>
    <row r="5" spans="2:7" x14ac:dyDescent="0.3">
      <c r="B5" s="59" t="s">
        <v>24</v>
      </c>
      <c r="C5" s="59"/>
      <c r="D5" s="59"/>
      <c r="E5" s="59"/>
      <c r="F5" s="59"/>
      <c r="G5" s="59"/>
    </row>
    <row r="7" spans="2:7" x14ac:dyDescent="0.3">
      <c r="B7" s="3" t="s">
        <v>4</v>
      </c>
      <c r="C7" s="60"/>
      <c r="D7" s="60"/>
      <c r="E7" s="3" t="s">
        <v>5</v>
      </c>
      <c r="F7" s="60"/>
      <c r="G7" s="60"/>
    </row>
    <row r="8" spans="2:7" x14ac:dyDescent="0.3">
      <c r="B8" s="25"/>
      <c r="C8"/>
      <c r="D8"/>
      <c r="E8" s="25" t="s">
        <v>7</v>
      </c>
      <c r="F8" s="62"/>
      <c r="G8" s="62"/>
    </row>
    <row r="9" spans="2:7" x14ac:dyDescent="0.3">
      <c r="B9" s="26" t="s">
        <v>27</v>
      </c>
      <c r="C9" s="54"/>
      <c r="D9" s="54"/>
      <c r="E9" s="25" t="s">
        <v>6</v>
      </c>
      <c r="F9" s="62"/>
      <c r="G9" s="62"/>
    </row>
    <row r="10" spans="2:7" x14ac:dyDescent="0.3">
      <c r="F10" s="61"/>
      <c r="G10" s="61"/>
    </row>
    <row r="11" spans="2:7" x14ac:dyDescent="0.3">
      <c r="B11" s="30" t="s">
        <v>33</v>
      </c>
      <c r="C11" s="30"/>
      <c r="D11" s="32"/>
      <c r="E11" s="54"/>
      <c r="F11" s="54"/>
      <c r="G11" s="54"/>
    </row>
    <row r="12" spans="2:7" x14ac:dyDescent="0.3">
      <c r="D12" s="31" t="s">
        <v>39</v>
      </c>
    </row>
    <row r="13" spans="2:7" x14ac:dyDescent="0.3">
      <c r="B13" s="3" t="s">
        <v>8</v>
      </c>
      <c r="C13" s="55"/>
      <c r="D13" s="55"/>
      <c r="E13" s="3" t="s">
        <v>9</v>
      </c>
      <c r="F13" s="60"/>
      <c r="G13" s="60"/>
    </row>
    <row r="14" spans="2:7" x14ac:dyDescent="0.3">
      <c r="C14" s="56"/>
      <c r="D14" s="56"/>
      <c r="F14" s="60"/>
      <c r="G14" s="60"/>
    </row>
    <row r="16" spans="2:7" x14ac:dyDescent="0.3">
      <c r="B16" s="3" t="s">
        <v>55</v>
      </c>
      <c r="C16" s="36"/>
      <c r="D16" s="37" t="s">
        <v>51</v>
      </c>
      <c r="E16" s="20"/>
      <c r="F16" s="3" t="s">
        <v>54</v>
      </c>
      <c r="G16" s="20"/>
    </row>
    <row r="17" spans="1:15" ht="4.95" customHeight="1" x14ac:dyDescent="0.3"/>
    <row r="18" spans="1:15" ht="4.95" customHeight="1" x14ac:dyDescent="0.3">
      <c r="A18" s="13"/>
      <c r="B18" s="14"/>
      <c r="C18" s="14"/>
      <c r="D18" s="15"/>
      <c r="E18" s="14"/>
      <c r="F18" s="15"/>
      <c r="G18" s="13"/>
    </row>
    <row r="19" spans="1:15" x14ac:dyDescent="0.3">
      <c r="A19" s="16"/>
      <c r="B19" s="11" t="s">
        <v>10</v>
      </c>
      <c r="C19" s="54"/>
      <c r="D19" s="54"/>
      <c r="E19" s="3" t="s">
        <v>11</v>
      </c>
      <c r="F19" s="54"/>
      <c r="G19" s="54"/>
      <c r="K19" s="27"/>
    </row>
    <row r="21" spans="1:15" x14ac:dyDescent="0.3">
      <c r="B21" s="3" t="s">
        <v>45</v>
      </c>
      <c r="C21" s="70"/>
      <c r="D21" s="70"/>
      <c r="E21" s="37" t="s">
        <v>46</v>
      </c>
      <c r="F21" s="70"/>
      <c r="G21" s="70"/>
    </row>
    <row r="22" spans="1:15" x14ac:dyDescent="0.3">
      <c r="F22" s="57" t="str">
        <f>IF((Data!J9)="","","Event is " &amp; Data!J9 &amp; " days long")</f>
        <v/>
      </c>
      <c r="G22" s="57"/>
    </row>
    <row r="23" spans="1:15" x14ac:dyDescent="0.3">
      <c r="B23" s="3" t="s">
        <v>12</v>
      </c>
      <c r="C23" s="70"/>
      <c r="D23" s="70"/>
      <c r="E23" s="3" t="s">
        <v>13</v>
      </c>
      <c r="F23" s="70"/>
      <c r="G23" s="70"/>
    </row>
    <row r="24" spans="1:15" x14ac:dyDescent="0.3">
      <c r="F24" s="57" t="str">
        <f>IF((Data!J10)="","","Length of stay is " &amp; Data!J10 &amp; " days")</f>
        <v/>
      </c>
      <c r="G24" s="57"/>
    </row>
    <row r="25" spans="1:15" x14ac:dyDescent="0.3">
      <c r="B25" s="11" t="s">
        <v>43</v>
      </c>
      <c r="C25" s="38"/>
      <c r="D25"/>
      <c r="E25" s="37" t="s">
        <v>44</v>
      </c>
      <c r="F25" s="54"/>
      <c r="G25" s="54"/>
    </row>
    <row r="26" spans="1:15" ht="5.4" customHeight="1" x14ac:dyDescent="0.3">
      <c r="C26" s="17"/>
      <c r="D26" s="17"/>
      <c r="E26" s="5"/>
      <c r="F26" s="5"/>
    </row>
    <row r="27" spans="1:15" ht="4.2" customHeight="1" x14ac:dyDescent="0.3">
      <c r="A27" s="13"/>
      <c r="B27" s="14"/>
      <c r="C27" s="14"/>
      <c r="D27" s="15"/>
      <c r="E27" s="14"/>
      <c r="F27" s="15"/>
      <c r="G27" s="13"/>
    </row>
    <row r="28" spans="1:15" x14ac:dyDescent="0.3">
      <c r="B28" s="35" t="s">
        <v>42</v>
      </c>
      <c r="C28"/>
      <c r="D28"/>
      <c r="E28"/>
      <c r="F28"/>
      <c r="L28" s="24"/>
      <c r="M28" s="24"/>
      <c r="N28" s="24"/>
      <c r="O28" s="24"/>
    </row>
    <row r="29" spans="1:15" x14ac:dyDescent="0.3">
      <c r="B29" s="25" t="s">
        <v>25</v>
      </c>
      <c r="C29" s="68"/>
      <c r="D29" s="68"/>
      <c r="E29" s="10" t="s">
        <v>40</v>
      </c>
      <c r="F29" s="71"/>
      <c r="G29" s="71"/>
      <c r="L29" s="67"/>
      <c r="M29" s="67"/>
      <c r="N29" s="67"/>
      <c r="O29" s="67"/>
    </row>
    <row r="30" spans="1:15" x14ac:dyDescent="0.3">
      <c r="C30" s="69" t="s">
        <v>26</v>
      </c>
      <c r="D30" s="69"/>
    </row>
    <row r="31" spans="1:15" x14ac:dyDescent="0.3">
      <c r="B31" s="25" t="s">
        <v>29</v>
      </c>
      <c r="C31" s="34">
        <v>0</v>
      </c>
      <c r="D31" s="33"/>
      <c r="E31" s="25" t="str">
        <f>IF(C16=Data!B2,"Total","Less 15% Tax")</f>
        <v>Less 15% Tax</v>
      </c>
      <c r="F31" s="44">
        <f>IF(C16=Data!B2,C31,C31*0.85)</f>
        <v>0</v>
      </c>
      <c r="G31" t="str">
        <f>IF(ISBLANK(D31),"",D31)</f>
        <v/>
      </c>
    </row>
    <row r="32" spans="1:15" ht="19.2" customHeight="1" x14ac:dyDescent="0.3">
      <c r="B32" s="75" t="str">
        <f>IF(Data!J8="","","Max $"&amp;TEXT(Data!J7,"#.00"))</f>
        <v/>
      </c>
      <c r="C32" s="75" t="s">
        <v>59</v>
      </c>
      <c r="D32" s="31" t="s">
        <v>28</v>
      </c>
      <c r="E32" s="57" t="s">
        <v>41</v>
      </c>
      <c r="F32" s="57"/>
    </row>
    <row r="33" spans="1:7" ht="19.2" customHeight="1" x14ac:dyDescent="0.3">
      <c r="B33" s="3" t="s">
        <v>14</v>
      </c>
      <c r="C33" s="19"/>
      <c r="D33" s="6" t="s">
        <v>18</v>
      </c>
      <c r="E33" s="20"/>
      <c r="F33" s="3" t="s">
        <v>19</v>
      </c>
      <c r="G33" s="21"/>
    </row>
    <row r="34" spans="1:7" x14ac:dyDescent="0.3">
      <c r="C34" s="4"/>
      <c r="F34" s="57" t="s">
        <v>17</v>
      </c>
      <c r="G34" s="57"/>
    </row>
    <row r="35" spans="1:7" x14ac:dyDescent="0.3">
      <c r="B35" s="72" t="s">
        <v>22</v>
      </c>
      <c r="C35" s="72"/>
      <c r="D35" s="72"/>
      <c r="E35" s="72"/>
      <c r="F35" s="72"/>
      <c r="G35" s="72"/>
    </row>
    <row r="36" spans="1:7" ht="4.95" customHeight="1" x14ac:dyDescent="0.3">
      <c r="B36" s="7"/>
      <c r="C36" s="7"/>
      <c r="D36" s="7"/>
      <c r="E36" s="7"/>
      <c r="F36" s="7"/>
      <c r="G36" s="7"/>
    </row>
    <row r="37" spans="1:7" ht="4.2" customHeight="1" x14ac:dyDescent="0.3">
      <c r="A37" s="13"/>
      <c r="B37" s="18"/>
      <c r="C37" s="18"/>
      <c r="D37" s="18"/>
      <c r="E37" s="18"/>
      <c r="F37" s="18"/>
      <c r="G37" s="18"/>
    </row>
    <row r="38" spans="1:7" x14ac:dyDescent="0.3">
      <c r="B38" s="65" t="s">
        <v>15</v>
      </c>
      <c r="C38" s="65"/>
      <c r="D38" s="65"/>
      <c r="E38" s="65"/>
      <c r="F38" s="65"/>
    </row>
    <row r="39" spans="1:7" x14ac:dyDescent="0.3">
      <c r="B39" s="9"/>
      <c r="C39" s="9"/>
      <c r="D39" s="9"/>
    </row>
    <row r="40" spans="1:7" ht="14.4" customHeight="1" x14ac:dyDescent="0.3">
      <c r="B40" s="3" t="s">
        <v>21</v>
      </c>
      <c r="C40" s="54"/>
      <c r="D40" s="54"/>
      <c r="E40" s="3" t="s">
        <v>9</v>
      </c>
      <c r="F40" s="54"/>
      <c r="G40" s="54"/>
    </row>
    <row r="41" spans="1:7" x14ac:dyDescent="0.3">
      <c r="B41" s="8"/>
    </row>
    <row r="42" spans="1:7" x14ac:dyDescent="0.3">
      <c r="B42" s="3" t="s">
        <v>20</v>
      </c>
      <c r="C42" s="54"/>
      <c r="D42" s="54"/>
      <c r="E42" s="3" t="s">
        <v>9</v>
      </c>
      <c r="F42" s="54"/>
      <c r="G42" s="54"/>
    </row>
    <row r="43" spans="1:7" x14ac:dyDescent="0.3">
      <c r="B43" s="3"/>
      <c r="C43" s="5"/>
      <c r="D43" s="5"/>
      <c r="E43" s="3"/>
      <c r="F43" s="5"/>
      <c r="G43" s="5"/>
    </row>
    <row r="44" spans="1:7" x14ac:dyDescent="0.3">
      <c r="B44" s="64" t="s">
        <v>16</v>
      </c>
      <c r="C44" s="64"/>
      <c r="D44" s="64"/>
      <c r="E44" s="64"/>
      <c r="F44" s="64"/>
      <c r="G44" s="64"/>
    </row>
    <row r="45" spans="1:7" ht="4.2" customHeight="1" x14ac:dyDescent="0.3">
      <c r="B45" s="22"/>
      <c r="C45" s="22"/>
      <c r="D45" s="22"/>
      <c r="E45" s="22"/>
      <c r="F45" s="22"/>
      <c r="G45" s="22"/>
    </row>
    <row r="46" spans="1:7" x14ac:dyDescent="0.3">
      <c r="B46" s="9" t="s">
        <v>0</v>
      </c>
      <c r="C46" s="2"/>
      <c r="D46" s="9" t="s">
        <v>6</v>
      </c>
      <c r="E46" s="2"/>
      <c r="F46" s="9" t="s">
        <v>7</v>
      </c>
    </row>
    <row r="47" spans="1:7" ht="5.4" customHeight="1" x14ac:dyDescent="0.3">
      <c r="B47" s="9"/>
      <c r="C47" s="2"/>
      <c r="D47" s="9"/>
      <c r="E47" s="2"/>
      <c r="F47" s="9"/>
    </row>
    <row r="48" spans="1:7" ht="19.2" customHeight="1" x14ac:dyDescent="0.3">
      <c r="A48" s="12">
        <v>1</v>
      </c>
      <c r="B48" s="54"/>
      <c r="C48" s="54"/>
      <c r="D48" s="54"/>
      <c r="E48" s="54"/>
      <c r="F48" s="73"/>
      <c r="G48" s="73"/>
    </row>
    <row r="49" spans="1:7" ht="18.600000000000001" customHeight="1" x14ac:dyDescent="0.3">
      <c r="A49" s="12">
        <v>2</v>
      </c>
      <c r="B49" s="66"/>
      <c r="C49" s="66"/>
      <c r="D49" s="66"/>
      <c r="E49" s="66"/>
      <c r="F49" s="63"/>
      <c r="G49" s="63"/>
    </row>
    <row r="50" spans="1:7" ht="19.95" customHeight="1" x14ac:dyDescent="0.3">
      <c r="A50" s="12">
        <v>3</v>
      </c>
      <c r="B50" s="66"/>
      <c r="C50" s="66"/>
      <c r="D50" s="66"/>
      <c r="E50" s="66"/>
      <c r="F50" s="63"/>
      <c r="G50" s="63"/>
    </row>
    <row r="51" spans="1:7" ht="8.4" customHeight="1" x14ac:dyDescent="0.3">
      <c r="G51" s="23" t="s">
        <v>73</v>
      </c>
    </row>
  </sheetData>
  <sheetProtection sheet="1" selectLockedCells="1"/>
  <mergeCells count="43">
    <mergeCell ref="B35:G35"/>
    <mergeCell ref="F25:G25"/>
    <mergeCell ref="F21:G21"/>
    <mergeCell ref="F22:G22"/>
    <mergeCell ref="F24:G24"/>
    <mergeCell ref="B32:C32"/>
    <mergeCell ref="L29:O29"/>
    <mergeCell ref="C29:D29"/>
    <mergeCell ref="E32:F32"/>
    <mergeCell ref="C30:D30"/>
    <mergeCell ref="F19:G19"/>
    <mergeCell ref="C21:D21"/>
    <mergeCell ref="C23:D23"/>
    <mergeCell ref="F23:G23"/>
    <mergeCell ref="F29:G29"/>
    <mergeCell ref="F50:G50"/>
    <mergeCell ref="B44:G44"/>
    <mergeCell ref="B38:F38"/>
    <mergeCell ref="B49:C49"/>
    <mergeCell ref="B50:C50"/>
    <mergeCell ref="D48:E48"/>
    <mergeCell ref="D49:E49"/>
    <mergeCell ref="D50:E50"/>
    <mergeCell ref="B48:C48"/>
    <mergeCell ref="C42:D42"/>
    <mergeCell ref="C40:D40"/>
    <mergeCell ref="F42:G42"/>
    <mergeCell ref="F49:G49"/>
    <mergeCell ref="F40:G40"/>
    <mergeCell ref="F48:G48"/>
    <mergeCell ref="E11:G11"/>
    <mergeCell ref="C13:D14"/>
    <mergeCell ref="F34:G34"/>
    <mergeCell ref="B4:G4"/>
    <mergeCell ref="B5:G5"/>
    <mergeCell ref="F7:G7"/>
    <mergeCell ref="F13:G14"/>
    <mergeCell ref="F10:G10"/>
    <mergeCell ref="F8:G8"/>
    <mergeCell ref="F9:G9"/>
    <mergeCell ref="C9:D9"/>
    <mergeCell ref="C7:D7"/>
    <mergeCell ref="C19:D19"/>
  </mergeCells>
  <conditionalFormatting sqref="G3">
    <cfRule type="expression" dxfId="1" priority="2">
      <formula>$G$3="Complete"</formula>
    </cfRule>
    <cfRule type="expression" dxfId="0" priority="1">
      <formula>$G$3="Please Review"</formula>
    </cfRule>
  </conditionalFormatting>
  <printOptions horizontalCentered="1" verticalCentered="1"/>
  <pageMargins left="0.51181102362204722" right="0.51181102362204722" top="0.51181102362204722" bottom="0.51181102362204722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Data!$F$2:$F$3</xm:f>
          </x14:formula1>
          <xm:sqref>C28:D28</xm:sqref>
        </x14:dataValidation>
        <x14:dataValidation type="list" allowBlank="1" showInputMessage="1" showErrorMessage="1">
          <x14:formula1>
            <xm:f>Data!$D$2:$D$6</xm:f>
          </x14:formula1>
          <xm:sqref>D11</xm:sqref>
        </x14:dataValidation>
        <x14:dataValidation type="list" allowBlank="1" showInputMessage="1" showErrorMessage="1">
          <x14:formula1>
            <xm:f>Data!$H$2:$H$3</xm:f>
          </x14:formula1>
          <xm:sqref>D31</xm:sqref>
        </x14:dataValidation>
        <x14:dataValidation type="list" allowBlank="1" showInputMessage="1" showErrorMessage="1">
          <x14:formula1>
            <xm:f>Data!$F$2:$F$4</xm:f>
          </x14:formula1>
          <xm:sqref>C29:D29</xm:sqref>
        </x14:dataValidation>
        <x14:dataValidation type="list" allowBlank="1" showInputMessage="1" showErrorMessage="1">
          <x14:formula1>
            <xm:f>Data!$B$2:$B$3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workbookViewId="0">
      <selection activeCell="J7" sqref="J7"/>
    </sheetView>
  </sheetViews>
  <sheetFormatPr defaultRowHeight="14.4" x14ac:dyDescent="0.3"/>
  <cols>
    <col min="2" max="2" width="11.6640625" bestFit="1" customWidth="1"/>
    <col min="6" max="6" width="10.77734375" bestFit="1" customWidth="1"/>
    <col min="9" max="9" width="8.88671875" customWidth="1"/>
    <col min="10" max="10" width="12.77734375" bestFit="1" customWidth="1"/>
    <col min="11" max="11" width="37.33203125" bestFit="1" customWidth="1"/>
    <col min="13" max="13" width="12.5546875" bestFit="1" customWidth="1"/>
  </cols>
  <sheetData>
    <row r="1" spans="2:13" x14ac:dyDescent="0.3">
      <c r="B1" s="39" t="s">
        <v>55</v>
      </c>
      <c r="D1" s="39" t="s">
        <v>49</v>
      </c>
      <c r="F1" s="39" t="s">
        <v>25</v>
      </c>
      <c r="H1" s="39" t="s">
        <v>48</v>
      </c>
      <c r="J1" s="74" t="s">
        <v>47</v>
      </c>
      <c r="K1" s="74"/>
      <c r="M1" s="39" t="s">
        <v>63</v>
      </c>
    </row>
    <row r="2" spans="2:13" x14ac:dyDescent="0.3">
      <c r="B2" t="s">
        <v>56</v>
      </c>
      <c r="D2" t="s">
        <v>34</v>
      </c>
      <c r="F2" t="s">
        <v>31</v>
      </c>
      <c r="H2" t="s">
        <v>23</v>
      </c>
      <c r="J2" s="46">
        <v>3</v>
      </c>
      <c r="K2" t="s">
        <v>67</v>
      </c>
      <c r="M2" t="s">
        <v>64</v>
      </c>
    </row>
    <row r="3" spans="2:13" x14ac:dyDescent="0.3">
      <c r="B3" t="s">
        <v>57</v>
      </c>
      <c r="D3" t="s">
        <v>35</v>
      </c>
      <c r="F3" t="s">
        <v>32</v>
      </c>
      <c r="H3" t="s">
        <v>30</v>
      </c>
      <c r="J3" s="47">
        <v>500</v>
      </c>
      <c r="K3" t="s">
        <v>68</v>
      </c>
      <c r="M3" t="s">
        <v>65</v>
      </c>
    </row>
    <row r="4" spans="2:13" x14ac:dyDescent="0.3">
      <c r="D4" t="s">
        <v>37</v>
      </c>
      <c r="F4" t="s">
        <v>50</v>
      </c>
      <c r="J4" s="46">
        <v>4</v>
      </c>
      <c r="K4" t="s">
        <v>69</v>
      </c>
      <c r="M4" t="s">
        <v>66</v>
      </c>
    </row>
    <row r="5" spans="2:13" x14ac:dyDescent="0.3">
      <c r="D5" t="s">
        <v>38</v>
      </c>
      <c r="J5" s="47">
        <v>1500</v>
      </c>
      <c r="K5" t="s">
        <v>70</v>
      </c>
    </row>
    <row r="6" spans="2:13" x14ac:dyDescent="0.3">
      <c r="D6" t="s">
        <v>36</v>
      </c>
      <c r="J6" s="48">
        <f>J5/7</f>
        <v>214.28571428571428</v>
      </c>
      <c r="K6" s="49" t="s">
        <v>71</v>
      </c>
    </row>
    <row r="7" spans="2:13" x14ac:dyDescent="0.3">
      <c r="J7" s="51" t="str">
        <f>IF(J9="","",IF(J9&lt;J4,500,J6*J9))</f>
        <v/>
      </c>
      <c r="K7" s="50" t="s">
        <v>72</v>
      </c>
    </row>
    <row r="8" spans="2:13" x14ac:dyDescent="0.3">
      <c r="J8" s="45" t="str">
        <f>IF(J9="","",IF('SERVICE REQUEST - Speaker'!C29=Data!F3,'SERVICE REQUEST - Speaker'!C31/Data!J9,"n/a"))</f>
        <v/>
      </c>
      <c r="K8" s="50" t="s">
        <v>58</v>
      </c>
    </row>
    <row r="9" spans="2:13" x14ac:dyDescent="0.3">
      <c r="J9" s="42" t="str">
        <f>IF(OR(ISBLANK('SERVICE REQUEST - Speaker'!C21),ISBLANK('SERVICE REQUEST - Speaker'!F21)),"",'SERVICE REQUEST - Speaker'!F21-'SERVICE REQUEST - Speaker'!C21+1)</f>
        <v/>
      </c>
      <c r="K9" s="43" t="s">
        <v>52</v>
      </c>
    </row>
    <row r="10" spans="2:13" x14ac:dyDescent="0.3">
      <c r="J10" s="42" t="str">
        <f>IF(OR(ISBLANK('SERVICE REQUEST - Speaker'!C23),ISBLANK('SERVICE REQUEST - Speaker'!F23)),"",'SERVICE REQUEST - Speaker'!F23-'SERVICE REQUEST - Speaker'!C23+1)</f>
        <v/>
      </c>
      <c r="K10" s="43" t="s">
        <v>53</v>
      </c>
    </row>
    <row r="11" spans="2:13" x14ac:dyDescent="0.3">
      <c r="J11" s="40" t="str">
        <f>IF(OR(ISBLANK('SERVICE REQUEST - Speaker'!C16),ISBLANK('SERVICE REQUEST - Speaker'!C21),ISBLANK('SERVICE REQUEST - Speaker'!F21),ISBLANK('SERVICE REQUEST - Speaker'!C25),ISBLANK('SERVICE REQUEST - Speaker'!C29),ISBLANK('SERVICE REQUEST - Speaker'!C31)),M2,M4)</f>
        <v>Incomplete</v>
      </c>
      <c r="K11" s="50" t="s">
        <v>62</v>
      </c>
    </row>
    <row r="12" spans="2:13" x14ac:dyDescent="0.3">
      <c r="J12" s="41" t="str">
        <f>IF((J11=M2),M2,IF('SERVICE REQUEST - Speaker'!C29&lt;&gt;(Data!F3),M4,IF(('SERVICE REQUEST - Speaker'!C25&lt;J2),M3,IF(AND(('SERVICE REQUEST - Speaker'!C25&gt;=J2),('SERVICE REQUEST - Speaker'!C31&lt;=J3),J9&lt;J4),M4,IF(AND((J8&lt;=J6),J9&gt;=J4),M4,M3)))))</f>
        <v>Incomplete</v>
      </c>
      <c r="K12" s="53" t="s">
        <v>61</v>
      </c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03547D6D7794F8A63619D6E8C0383" ma:contentTypeVersion="6" ma:contentTypeDescription="Create a new document." ma:contentTypeScope="" ma:versionID="402918232bdfba7e7b042346784722b1">
  <xsd:schema xmlns:xsd="http://www.w3.org/2001/XMLSchema" xmlns:xs="http://www.w3.org/2001/XMLSchema" xmlns:p="http://schemas.microsoft.com/office/2006/metadata/properties" xmlns:ns2="3dd23d5c-9444-4557-8e40-379459a50333" xmlns:ns3="095629b7-1a94-46f0-91be-ffe0df529323" targetNamespace="http://schemas.microsoft.com/office/2006/metadata/properties" ma:root="true" ma:fieldsID="9de330e6cf26d8db2994ab8b4c51a5f0" ns2:_="" ns3:_="">
    <xsd:import namespace="3dd23d5c-9444-4557-8e40-379459a50333"/>
    <xsd:import namespace="095629b7-1a94-46f0-91be-ffe0df5293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23d5c-9444-4557-8e40-379459a50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629b7-1a94-46f0-91be-ffe0df5293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79EF96-D3C5-4C3E-B75C-1173CFAF0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23d5c-9444-4557-8e40-379459a50333"/>
    <ds:schemaRef ds:uri="095629b7-1a94-46f0-91be-ffe0df5293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235526-62DB-4905-AB64-05D407BB19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9316BD-DA1F-4DB8-8BC2-B7D991FAAFAF}">
  <ds:schemaRefs>
    <ds:schemaRef ds:uri="http://purl.org/dc/terms/"/>
    <ds:schemaRef ds:uri="http://schemas.microsoft.com/office/2006/metadata/properties"/>
    <ds:schemaRef ds:uri="095629b7-1a94-46f0-91be-ffe0df52932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dd23d5c-9444-4557-8e40-379459a5033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REQUEST - Speaker</vt:lpstr>
      <vt:lpstr>Data</vt:lpstr>
      <vt:lpstr>'SERVICE REQUEST - Speaker'!Print_Area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</dc:creator>
  <cp:lastModifiedBy>Scott N</cp:lastModifiedBy>
  <cp:lastPrinted>2017-09-27T20:46:12Z</cp:lastPrinted>
  <dcterms:created xsi:type="dcterms:W3CDTF">2016-02-02T16:44:08Z</dcterms:created>
  <dcterms:modified xsi:type="dcterms:W3CDTF">2017-10-02T17:49:54Z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0x01010011503547D6D7794F8A63619D6E8C0383</vt:lpwstr>
  </property>
</Properties>
</file>